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nick\Desktop\"/>
    </mc:Choice>
  </mc:AlternateContent>
  <bookViews>
    <workbookView xWindow="0" yWindow="0" windowWidth="7470" windowHeight="2160"/>
  </bookViews>
  <sheets>
    <sheet name="Sheet1" sheetId="1" r:id="rId1"/>
  </sheets>
  <definedNames>
    <definedName name="_xlnm.Print_Area" localSheetId="0">Sheet1!$B$2:$J$59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1" i="1" s="1"/>
  <c r="F13" i="1" s="1"/>
  <c r="C24" i="1" l="1"/>
  <c r="H24" i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C25" i="1" l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E24" i="1"/>
  <c r="J50" i="1" l="1"/>
  <c r="J46" i="1"/>
  <c r="J42" i="1"/>
  <c r="J38" i="1"/>
  <c r="J34" i="1"/>
  <c r="J30" i="1"/>
  <c r="J27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J53" i="1"/>
  <c r="J52" i="1"/>
  <c r="J51" i="1"/>
  <c r="J49" i="1"/>
  <c r="J48" i="1"/>
  <c r="J47" i="1"/>
  <c r="J45" i="1"/>
  <c r="J44" i="1"/>
  <c r="J43" i="1"/>
  <c r="J41" i="1"/>
  <c r="J40" i="1"/>
  <c r="J39" i="1"/>
  <c r="J37" i="1"/>
  <c r="J36" i="1"/>
  <c r="J35" i="1"/>
  <c r="J33" i="1"/>
  <c r="J32" i="1"/>
  <c r="J31" i="1"/>
  <c r="J29" i="1"/>
  <c r="J28" i="1"/>
  <c r="J26" i="1"/>
  <c r="J25" i="1"/>
  <c r="J24" i="1"/>
  <c r="E55" i="1" l="1"/>
  <c r="J55" i="1"/>
</calcChain>
</file>

<file path=xl/sharedStrings.xml><?xml version="1.0" encoding="utf-8"?>
<sst xmlns="http://schemas.openxmlformats.org/spreadsheetml/2006/main" count="34" uniqueCount="29">
  <si>
    <t>Option 1: PILOT Abatement Schedule</t>
  </si>
  <si>
    <t>Abatement</t>
  </si>
  <si>
    <t>Construction Years</t>
  </si>
  <si>
    <t>Total PILOT Payments - 30 Year Term</t>
  </si>
  <si>
    <t>($ actuals, unless noted otherwise)</t>
  </si>
  <si>
    <t>Option 2: PILOT Discount Schedule</t>
  </si>
  <si>
    <t>Discount</t>
  </si>
  <si>
    <t>Champlain Hudson Power Express</t>
  </si>
  <si>
    <t>Saratoga County - PILOT Payment Proposal</t>
  </si>
  <si>
    <t>PILOT Payment</t>
  </si>
  <si>
    <t>Assumptions</t>
  </si>
  <si>
    <t>Submarine</t>
  </si>
  <si>
    <t>Underground</t>
  </si>
  <si>
    <t>Total</t>
  </si>
  <si>
    <t>Length in Saratoga County (miles)</t>
  </si>
  <si>
    <t>Est. Cost for Portion of Line in Saratoga County</t>
  </si>
  <si>
    <t>Potential Initial Year Tax</t>
  </si>
  <si>
    <t xml:space="preserve">(2)  Based on recent full value property tax rates for all involved tax jurisdictions.  Figure to be updated as </t>
  </si>
  <si>
    <t>(3)  Avg escalation in NY State for FY2016 through FY 2020 (per NY State Comptroller).</t>
  </si>
  <si>
    <r>
      <t>Avg. Applicable Combined Tax Rate in Saratoga County</t>
    </r>
    <r>
      <rPr>
        <vertAlign val="superscript"/>
        <sz val="10"/>
        <color theme="1"/>
        <rFont val="Times New Roman"/>
        <family val="1"/>
      </rPr>
      <t>(2)</t>
    </r>
  </si>
  <si>
    <r>
      <t>Tax Payment Escalation</t>
    </r>
    <r>
      <rPr>
        <vertAlign val="superscript"/>
        <sz val="10"/>
        <color theme="1"/>
        <rFont val="Times New Roman"/>
        <family val="1"/>
      </rPr>
      <t>(3)</t>
    </r>
  </si>
  <si>
    <r>
      <t>Est. Avg Cost per Mile in Saratoga County</t>
    </r>
    <r>
      <rPr>
        <vertAlign val="superscript"/>
        <sz val="10"/>
        <color theme="1"/>
        <rFont val="Times New Roman"/>
        <family val="1"/>
      </rPr>
      <t>(1)</t>
    </r>
  </si>
  <si>
    <t xml:space="preserve">Note: Although the total PILOT payments for each option are different on a nominal basis, they are equivalent on an NPV basis. </t>
  </si>
  <si>
    <t>(1)  Current TDI estimate.  Figure to be updated as costs are further refined.</t>
  </si>
  <si>
    <t xml:space="preserve">      tax jurisdiction-level mileage is refined and will be a weighted average.</t>
  </si>
  <si>
    <r>
      <t>PILOT Agreement Year</t>
    </r>
    <r>
      <rPr>
        <b/>
        <vertAlign val="superscript"/>
        <sz val="10"/>
        <color theme="1"/>
        <rFont val="Times New Roman"/>
        <family val="1"/>
      </rPr>
      <t>(4)</t>
    </r>
  </si>
  <si>
    <r>
      <t>Potential Annual Taxes Otherwise Due</t>
    </r>
    <r>
      <rPr>
        <b/>
        <vertAlign val="superscript"/>
        <sz val="10"/>
        <color theme="1"/>
        <rFont val="Times New Roman"/>
        <family val="1"/>
      </rPr>
      <t>(5)</t>
    </r>
  </si>
  <si>
    <t>(4) 1st PILOT payment would be due in the 1st year of commercial operation for the Project (i.e., 2025). Construction currently estimated to take ~4 yrs.  During this time, no tax would be due.</t>
  </si>
  <si>
    <t xml:space="preserve">(5)  Does not account for any form of depreciation initially or over time, non-taxable elements of the project, or arguments regarding the taxability of project assets.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</si>
</sst>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_(* #,##0_);_(* \(#,##0\);_(* &quot;-&quot;??_);_(@_)"/>
    <numFmt numFmtId="165" formatCode="0.0_);\(0.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Times New Roman"/>
      <family val="1"/>
    </font>
    <font>
      <b/>
      <u/>
      <sz val="10"/>
      <color theme="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Times New Roman"/>
      <family val="1"/>
    </font>
    <font>
      <i/>
      <sz val="8"/>
      <name val="Times New Roman"/>
      <family val="1"/>
    </font>
    <font>
      <sz val="11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i/>
      <sz val="10"/>
      <name val="Times New Roman"/>
      <family val="1"/>
    </font>
    <font>
      <vertAlign val="superscript"/>
      <sz val="10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237037263100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horizontal="centerContinuous" vertical="top"/>
    </xf>
    <xf numFmtId="0" fontId="4" fillId="2" borderId="0" xfId="0" applyFont="1" applyFill="1" applyAlignment="1">
      <alignment horizontal="centerContinuous" vertical="top"/>
    </xf>
    <xf numFmtId="0" fontId="6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5" fontId="5" fillId="0" borderId="0" xfId="1" applyNumberFormat="1" applyFont="1" applyAlignment="1">
      <alignment horizontal="right" vertical="top"/>
    </xf>
    <xf numFmtId="5" fontId="5" fillId="0" borderId="0" xfId="0" applyNumberFormat="1" applyFont="1" applyAlignment="1">
      <alignment vertical="top"/>
    </xf>
    <xf numFmtId="9" fontId="7" fillId="0" borderId="0" xfId="2" applyFont="1" applyFill="1" applyAlignment="1">
      <alignment vertical="top"/>
    </xf>
    <xf numFmtId="0" fontId="6" fillId="0" borderId="2" xfId="0" applyFont="1" applyBorder="1" applyAlignment="1">
      <alignment horizontal="left"/>
    </xf>
    <xf numFmtId="0" fontId="6" fillId="0" borderId="3" xfId="0" applyFont="1" applyBorder="1"/>
    <xf numFmtId="0" fontId="5" fillId="0" borderId="3" xfId="0" applyFont="1" applyBorder="1"/>
    <xf numFmtId="5" fontId="6" fillId="0" borderId="4" xfId="0" applyNumberFormat="1" applyFont="1" applyBorder="1"/>
    <xf numFmtId="0" fontId="8" fillId="0" borderId="0" xfId="0" applyFont="1" applyAlignment="1">
      <alignment horizontal="left" vertical="top"/>
    </xf>
    <xf numFmtId="0" fontId="5" fillId="0" borderId="0" xfId="0" applyFont="1"/>
    <xf numFmtId="0" fontId="10" fillId="0" borderId="0" xfId="0" quotePrefix="1" applyFont="1" applyAlignment="1">
      <alignment vertical="top"/>
    </xf>
    <xf numFmtId="0" fontId="5" fillId="0" borderId="3" xfId="0" applyFont="1" applyBorder="1" applyAlignment="1">
      <alignment horizontal="left" vertical="top"/>
    </xf>
    <xf numFmtId="0" fontId="11" fillId="0" borderId="0" xfId="0" applyFont="1"/>
    <xf numFmtId="0" fontId="11" fillId="0" borderId="3" xfId="0" applyFont="1" applyBorder="1"/>
    <xf numFmtId="0" fontId="11" fillId="0" borderId="0" xfId="0" applyFont="1" applyAlignment="1">
      <alignment horizontal="center"/>
    </xf>
    <xf numFmtId="164" fontId="11" fillId="0" borderId="0" xfId="1" applyNumberFormat="1" applyFont="1"/>
    <xf numFmtId="7" fontId="11" fillId="0" borderId="0" xfId="0" applyNumberFormat="1" applyFont="1"/>
    <xf numFmtId="0" fontId="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5" fontId="5" fillId="0" borderId="0" xfId="1" applyNumberFormat="1" applyFont="1" applyAlignment="1">
      <alignment horizontal="right"/>
    </xf>
    <xf numFmtId="0" fontId="6" fillId="0" borderId="0" xfId="0" applyFont="1" applyAlignment="1">
      <alignment horizontal="center" wrapText="1"/>
    </xf>
    <xf numFmtId="5" fontId="5" fillId="0" borderId="0" xfId="0" applyNumberFormat="1" applyFont="1" applyAlignment="1"/>
    <xf numFmtId="0" fontId="5" fillId="0" borderId="1" xfId="0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5" fontId="5" fillId="0" borderId="0" xfId="0" applyNumberFormat="1" applyFont="1"/>
    <xf numFmtId="10" fontId="5" fillId="0" borderId="0" xfId="0" applyNumberFormat="1" applyFont="1"/>
    <xf numFmtId="0" fontId="5" fillId="0" borderId="1" xfId="0" applyFont="1" applyBorder="1" applyAlignment="1">
      <alignment horizontal="left" vertical="top"/>
    </xf>
    <xf numFmtId="0" fontId="8" fillId="0" borderId="0" xfId="0" applyFont="1" applyAlignment="1">
      <alignment vertical="top"/>
    </xf>
    <xf numFmtId="0" fontId="14" fillId="0" borderId="0" xfId="0" applyFont="1" applyAlignment="1">
      <alignment vertical="top"/>
    </xf>
    <xf numFmtId="164" fontId="8" fillId="0" borderId="0" xfId="1" applyNumberFormat="1" applyFont="1" applyAlignment="1">
      <alignment horizontal="left" vertical="top"/>
    </xf>
    <xf numFmtId="7" fontId="5" fillId="0" borderId="0" xfId="0" applyNumberFormat="1" applyFont="1"/>
    <xf numFmtId="0" fontId="9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5" fillId="0" borderId="1" xfId="0" applyFont="1" applyBorder="1"/>
    <xf numFmtId="0" fontId="9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topLeftCell="A40" zoomScaleNormal="100" workbookViewId="0">
      <selection activeCell="A2" sqref="A2"/>
    </sheetView>
  </sheetViews>
  <sheetFormatPr defaultRowHeight="15" x14ac:dyDescent="0.25"/>
  <cols>
    <col min="2" max="2" width="10.7109375" customWidth="1"/>
    <col min="3" max="3" width="14.28515625" customWidth="1"/>
    <col min="4" max="4" width="10.7109375" customWidth="1"/>
    <col min="5" max="5" width="15.140625" customWidth="1"/>
    <col min="6" max="6" width="16" customWidth="1"/>
    <col min="7" max="7" width="10.7109375" customWidth="1"/>
    <col min="8" max="8" width="14.28515625" customWidth="1"/>
    <col min="9" max="9" width="10.7109375" customWidth="1"/>
    <col min="10" max="10" width="14.28515625" customWidth="1"/>
    <col min="11" max="11" width="13.28515625" bestFit="1" customWidth="1"/>
    <col min="12" max="12" width="12.85546875" bestFit="1" customWidth="1"/>
  </cols>
  <sheetData>
    <row r="1" spans="1:12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21" t="s">
        <v>7</v>
      </c>
      <c r="C2" s="22"/>
      <c r="D2" s="22"/>
      <c r="E2" s="22"/>
      <c r="F2" s="22"/>
      <c r="G2" s="22"/>
      <c r="H2" s="22"/>
      <c r="I2" s="16"/>
      <c r="J2" s="16"/>
      <c r="K2" s="16"/>
      <c r="L2" s="16"/>
    </row>
    <row r="3" spans="1:12" ht="15.75" thickBot="1" x14ac:dyDescent="0.3">
      <c r="A3" s="16"/>
      <c r="B3" s="23" t="s">
        <v>8</v>
      </c>
      <c r="C3" s="24"/>
      <c r="D3" s="24"/>
      <c r="E3" s="24"/>
      <c r="F3" s="24"/>
      <c r="G3" s="24"/>
      <c r="H3" s="24"/>
      <c r="I3" s="24"/>
      <c r="J3" s="24"/>
      <c r="K3" s="16"/>
      <c r="L3" s="16"/>
    </row>
    <row r="4" spans="1:12" x14ac:dyDescent="0.25">
      <c r="A4" s="16"/>
      <c r="B4" s="12" t="s">
        <v>4</v>
      </c>
      <c r="C4" s="16"/>
      <c r="D4" s="16"/>
      <c r="E4" s="16"/>
      <c r="F4" s="16"/>
      <c r="G4" s="12"/>
      <c r="H4" s="13"/>
      <c r="I4" s="13"/>
      <c r="J4" s="13"/>
      <c r="K4" s="16"/>
      <c r="L4" s="16"/>
    </row>
    <row r="5" spans="1:12" x14ac:dyDescent="0.25">
      <c r="A5" s="16"/>
      <c r="B5" s="12"/>
      <c r="C5" s="16"/>
      <c r="D5" s="16"/>
      <c r="E5" s="16"/>
      <c r="F5" s="16"/>
      <c r="G5" s="12"/>
      <c r="H5" s="13"/>
      <c r="I5" s="13"/>
      <c r="J5" s="13"/>
      <c r="K5" s="16"/>
      <c r="L5" s="16"/>
    </row>
    <row r="6" spans="1:12" x14ac:dyDescent="0.25">
      <c r="A6" s="16"/>
      <c r="B6" s="1" t="s">
        <v>10</v>
      </c>
      <c r="C6" s="2"/>
      <c r="D6" s="2"/>
      <c r="E6" s="2"/>
      <c r="F6" s="2"/>
      <c r="G6" s="12"/>
      <c r="H6" s="13"/>
      <c r="I6" s="13"/>
      <c r="J6" s="13"/>
      <c r="K6" s="16"/>
      <c r="L6" s="16"/>
    </row>
    <row r="7" spans="1:12" x14ac:dyDescent="0.25">
      <c r="A7" s="16"/>
      <c r="B7" s="13"/>
      <c r="C7" s="13"/>
      <c r="D7" s="28" t="s">
        <v>11</v>
      </c>
      <c r="E7" s="28" t="s">
        <v>12</v>
      </c>
      <c r="F7" s="28" t="s">
        <v>13</v>
      </c>
      <c r="G7" s="12"/>
      <c r="H7" s="13"/>
      <c r="I7" s="13"/>
      <c r="J7" s="13"/>
      <c r="K7" s="16"/>
      <c r="L7" s="16"/>
    </row>
    <row r="8" spans="1:12" x14ac:dyDescent="0.25">
      <c r="A8" s="16"/>
      <c r="B8" s="13" t="s">
        <v>14</v>
      </c>
      <c r="C8" s="13"/>
      <c r="D8" s="29">
        <v>0</v>
      </c>
      <c r="E8" s="29">
        <v>32.909082000000005</v>
      </c>
      <c r="F8" s="29">
        <f>SUM(D8:E8)</f>
        <v>32.909082000000005</v>
      </c>
      <c r="G8" s="12"/>
      <c r="H8" s="13"/>
      <c r="I8" s="13"/>
      <c r="J8" s="13"/>
      <c r="K8" s="16"/>
      <c r="L8" s="16"/>
    </row>
    <row r="9" spans="1:12" x14ac:dyDescent="0.25">
      <c r="A9" s="16"/>
      <c r="B9" s="13"/>
      <c r="C9" s="13"/>
      <c r="D9" s="13"/>
      <c r="E9" s="13"/>
      <c r="F9" s="13"/>
      <c r="G9" s="12"/>
      <c r="H9" s="13"/>
      <c r="I9" s="13"/>
      <c r="J9" s="13"/>
      <c r="K9" s="16"/>
      <c r="L9" s="16"/>
    </row>
    <row r="10" spans="1:12" ht="16.5" x14ac:dyDescent="0.25">
      <c r="A10" s="16"/>
      <c r="B10" s="13" t="s">
        <v>21</v>
      </c>
      <c r="C10" s="13"/>
      <c r="D10" s="13"/>
      <c r="E10" s="13"/>
      <c r="F10" s="30">
        <v>7164133.7386018233</v>
      </c>
      <c r="G10" s="12"/>
      <c r="H10" s="13"/>
      <c r="I10" s="13"/>
      <c r="J10" s="13"/>
      <c r="K10" s="16"/>
      <c r="L10" s="16"/>
    </row>
    <row r="11" spans="1:12" x14ac:dyDescent="0.25">
      <c r="A11" s="16"/>
      <c r="B11" s="13" t="s">
        <v>15</v>
      </c>
      <c r="C11" s="13"/>
      <c r="D11" s="13"/>
      <c r="E11" s="13"/>
      <c r="F11" s="30">
        <f>F10*F8</f>
        <v>235765064.66261402</v>
      </c>
      <c r="H11" s="13"/>
      <c r="I11" s="13"/>
      <c r="J11" s="13"/>
      <c r="K11" s="16"/>
      <c r="L11" s="16"/>
    </row>
    <row r="12" spans="1:12" ht="16.5" x14ac:dyDescent="0.25">
      <c r="A12" s="16"/>
      <c r="B12" s="13" t="s">
        <v>19</v>
      </c>
      <c r="C12" s="13"/>
      <c r="D12" s="13"/>
      <c r="E12" s="13"/>
      <c r="F12" s="31">
        <v>1.8600490024618999E-2</v>
      </c>
      <c r="G12" s="12"/>
      <c r="H12" s="13"/>
      <c r="I12" s="13"/>
      <c r="J12" s="13"/>
      <c r="K12" s="16"/>
      <c r="L12" s="16"/>
    </row>
    <row r="13" spans="1:12" x14ac:dyDescent="0.25">
      <c r="A13" s="16"/>
      <c r="B13" s="13" t="s">
        <v>16</v>
      </c>
      <c r="C13" s="13"/>
      <c r="D13" s="13"/>
      <c r="E13" s="13"/>
      <c r="F13" s="30">
        <f>F11*F12</f>
        <v>4385345.7334106052</v>
      </c>
      <c r="G13" s="12"/>
      <c r="H13" s="13"/>
      <c r="I13" s="13"/>
      <c r="J13" s="13"/>
      <c r="K13" s="16"/>
      <c r="L13" s="16"/>
    </row>
    <row r="14" spans="1:12" ht="16.5" x14ac:dyDescent="0.25">
      <c r="A14" s="16"/>
      <c r="B14" s="13" t="s">
        <v>20</v>
      </c>
      <c r="C14" s="13"/>
      <c r="D14" s="13"/>
      <c r="E14" s="13"/>
      <c r="F14" s="31">
        <v>1.4500000000000002E-2</v>
      </c>
      <c r="G14" s="12"/>
      <c r="H14" s="13"/>
      <c r="I14" s="13"/>
      <c r="J14" s="13"/>
      <c r="K14" s="16"/>
      <c r="L14" s="16"/>
    </row>
    <row r="15" spans="1:12" x14ac:dyDescent="0.25">
      <c r="A15" s="16"/>
      <c r="B15" s="32"/>
      <c r="C15" s="32"/>
      <c r="D15" s="39"/>
      <c r="E15" s="13"/>
      <c r="F15" s="36"/>
      <c r="G15" s="12"/>
      <c r="H15" s="13"/>
      <c r="I15" s="13"/>
      <c r="J15" s="13"/>
      <c r="K15" s="16"/>
      <c r="L15" s="16"/>
    </row>
    <row r="16" spans="1:12" x14ac:dyDescent="0.25">
      <c r="A16" s="16"/>
      <c r="B16" s="37" t="s">
        <v>23</v>
      </c>
      <c r="C16" s="33"/>
      <c r="D16" s="13"/>
      <c r="E16" s="13"/>
      <c r="F16" s="35"/>
      <c r="G16" s="12"/>
      <c r="H16" s="13"/>
      <c r="I16" s="13"/>
      <c r="J16" s="13"/>
      <c r="K16" s="16"/>
      <c r="L16" s="16"/>
    </row>
    <row r="17" spans="1:13" x14ac:dyDescent="0.25">
      <c r="A17" s="16"/>
      <c r="B17" s="37" t="s">
        <v>17</v>
      </c>
      <c r="C17" s="34"/>
      <c r="D17" s="13"/>
      <c r="E17" s="13"/>
      <c r="F17" s="13"/>
      <c r="G17" s="12"/>
      <c r="H17" s="13"/>
      <c r="I17" s="13"/>
      <c r="J17" s="13"/>
      <c r="K17" s="16"/>
      <c r="L17" s="16"/>
    </row>
    <row r="18" spans="1:13" x14ac:dyDescent="0.25">
      <c r="A18" s="16"/>
      <c r="B18" s="37" t="s">
        <v>24</v>
      </c>
      <c r="C18" s="34"/>
      <c r="D18" s="13"/>
      <c r="E18" s="13"/>
      <c r="F18" s="13"/>
      <c r="G18" s="12"/>
      <c r="H18" s="13"/>
      <c r="I18" s="13"/>
      <c r="J18" s="13"/>
      <c r="K18" s="16"/>
      <c r="L18" s="16"/>
    </row>
    <row r="19" spans="1:13" x14ac:dyDescent="0.25">
      <c r="A19" s="16"/>
      <c r="B19" s="38" t="s">
        <v>18</v>
      </c>
      <c r="C19" s="34"/>
      <c r="D19" s="13"/>
      <c r="E19" s="13"/>
      <c r="F19" s="13"/>
      <c r="G19" s="12"/>
      <c r="H19" s="13"/>
      <c r="I19" s="13"/>
      <c r="J19" s="13"/>
      <c r="K19" s="16"/>
      <c r="L19" s="16"/>
    </row>
    <row r="20" spans="1:13" x14ac:dyDescent="0.25">
      <c r="A20" s="16"/>
      <c r="B20" s="12"/>
      <c r="C20" s="16"/>
      <c r="D20" s="16"/>
      <c r="E20" s="16"/>
      <c r="F20" s="16"/>
      <c r="G20" s="12"/>
      <c r="H20" s="13"/>
      <c r="I20" s="13"/>
      <c r="J20" s="13"/>
      <c r="K20" s="16"/>
      <c r="L20" s="16"/>
    </row>
    <row r="21" spans="1:13" x14ac:dyDescent="0.25">
      <c r="A21" s="16"/>
      <c r="B21" s="1" t="s">
        <v>0</v>
      </c>
      <c r="C21" s="2"/>
      <c r="D21" s="2"/>
      <c r="E21" s="2"/>
      <c r="F21" s="16"/>
      <c r="G21" s="1" t="s">
        <v>5</v>
      </c>
      <c r="H21" s="2"/>
      <c r="I21" s="2"/>
      <c r="J21" s="2"/>
      <c r="K21" s="16"/>
      <c r="L21" s="16"/>
    </row>
    <row r="22" spans="1:13" ht="42" x14ac:dyDescent="0.25">
      <c r="A22" s="16"/>
      <c r="B22" s="3" t="s">
        <v>25</v>
      </c>
      <c r="C22" s="3" t="s">
        <v>26</v>
      </c>
      <c r="D22" s="3" t="s">
        <v>1</v>
      </c>
      <c r="E22" s="3" t="s">
        <v>9</v>
      </c>
      <c r="F22" s="18"/>
      <c r="G22" s="3" t="s">
        <v>25</v>
      </c>
      <c r="H22" s="3" t="s">
        <v>26</v>
      </c>
      <c r="I22" s="3" t="s">
        <v>6</v>
      </c>
      <c r="J22" s="3" t="s">
        <v>9</v>
      </c>
      <c r="K22" s="16"/>
      <c r="L22" s="16"/>
    </row>
    <row r="23" spans="1:13" ht="25.5" x14ac:dyDescent="0.25">
      <c r="A23" s="16"/>
      <c r="B23" s="4" t="s">
        <v>2</v>
      </c>
      <c r="C23" s="25">
        <v>0</v>
      </c>
      <c r="D23" s="26"/>
      <c r="E23" s="27">
        <v>0</v>
      </c>
      <c r="F23" s="16"/>
      <c r="G23" s="4" t="s">
        <v>2</v>
      </c>
      <c r="H23" s="25">
        <v>0</v>
      </c>
      <c r="I23" s="26"/>
      <c r="J23" s="27">
        <v>0</v>
      </c>
      <c r="K23" s="16"/>
      <c r="L23" s="16"/>
    </row>
    <row r="24" spans="1:13" x14ac:dyDescent="0.25">
      <c r="A24" s="16"/>
      <c r="B24" s="4">
        <v>1</v>
      </c>
      <c r="C24" s="5">
        <f>F13</f>
        <v>4385345.7334106052</v>
      </c>
      <c r="D24" s="7">
        <v>0.4</v>
      </c>
      <c r="E24" s="6">
        <f t="shared" ref="E24:E53" si="0">C24*(1-D24)</f>
        <v>2631207.440046363</v>
      </c>
      <c r="F24" s="20"/>
      <c r="G24" s="4">
        <f>B24</f>
        <v>1</v>
      </c>
      <c r="H24" s="5">
        <f>F13</f>
        <v>4385345.7334106052</v>
      </c>
      <c r="I24" s="7">
        <v>0.28000000000000003</v>
      </c>
      <c r="J24" s="6">
        <f>H24*(1-I24)</f>
        <v>3157448.9280556357</v>
      </c>
      <c r="K24" s="20"/>
      <c r="L24" s="19"/>
      <c r="M24" s="19"/>
    </row>
    <row r="25" spans="1:13" x14ac:dyDescent="0.25">
      <c r="A25" s="16"/>
      <c r="B25" s="4">
        <v>2</v>
      </c>
      <c r="C25" s="5">
        <f>C24*(1+$F$14)</f>
        <v>4448933.2465450587</v>
      </c>
      <c r="D25" s="7">
        <v>0.4</v>
      </c>
      <c r="E25" s="6">
        <f t="shared" si="0"/>
        <v>2669359.9479270349</v>
      </c>
      <c r="F25" s="16"/>
      <c r="G25" s="4">
        <f t="shared" ref="G25:G53" si="1">B25</f>
        <v>2</v>
      </c>
      <c r="H25" s="5">
        <f>H24*(1+$F$14)</f>
        <v>4448933.2465450587</v>
      </c>
      <c r="I25" s="7">
        <v>0.28000000000000003</v>
      </c>
      <c r="J25" s="6">
        <f t="shared" ref="J25:J53" si="2">H25*(1-I25)</f>
        <v>3203231.937512442</v>
      </c>
      <c r="K25" s="16"/>
      <c r="L25" s="19"/>
      <c r="M25" s="19"/>
    </row>
    <row r="26" spans="1:13" x14ac:dyDescent="0.25">
      <c r="A26" s="16"/>
      <c r="B26" s="4">
        <v>3</v>
      </c>
      <c r="C26" s="5">
        <f>C25*(1+$F$14)</f>
        <v>4513442.7786199618</v>
      </c>
      <c r="D26" s="7">
        <v>0.4</v>
      </c>
      <c r="E26" s="6">
        <f t="shared" si="0"/>
        <v>2708065.667171977</v>
      </c>
      <c r="F26" s="16"/>
      <c r="G26" s="4">
        <f t="shared" si="1"/>
        <v>3</v>
      </c>
      <c r="H26" s="5">
        <f t="shared" ref="H26:H53" si="3">H25*(1+$F$14)</f>
        <v>4513442.7786199618</v>
      </c>
      <c r="I26" s="7">
        <v>0.28000000000000003</v>
      </c>
      <c r="J26" s="6">
        <f t="shared" si="2"/>
        <v>3249678.8006063723</v>
      </c>
      <c r="K26" s="16"/>
      <c r="L26" s="19"/>
      <c r="M26" s="19"/>
    </row>
    <row r="27" spans="1:13" x14ac:dyDescent="0.25">
      <c r="A27" s="16"/>
      <c r="B27" s="4">
        <v>4</v>
      </c>
      <c r="C27" s="5">
        <f>C26*(1+$F$14)</f>
        <v>4578887.6989099514</v>
      </c>
      <c r="D27" s="7">
        <v>0.4</v>
      </c>
      <c r="E27" s="6">
        <f t="shared" si="0"/>
        <v>2747332.6193459709</v>
      </c>
      <c r="F27" s="16"/>
      <c r="G27" s="4">
        <f t="shared" si="1"/>
        <v>4</v>
      </c>
      <c r="H27" s="5">
        <f t="shared" si="3"/>
        <v>4578887.6989099514</v>
      </c>
      <c r="I27" s="7">
        <v>0.28000000000000003</v>
      </c>
      <c r="J27" s="6">
        <f t="shared" si="2"/>
        <v>3296799.143215165</v>
      </c>
      <c r="K27" s="16"/>
      <c r="L27" s="19"/>
      <c r="M27" s="19"/>
    </row>
    <row r="28" spans="1:13" x14ac:dyDescent="0.25">
      <c r="A28" s="16"/>
      <c r="B28" s="4">
        <v>5</v>
      </c>
      <c r="C28" s="5">
        <f t="shared" ref="C28:C53" si="4">C27*(1+$F$14)</f>
        <v>4645281.5705441451</v>
      </c>
      <c r="D28" s="7">
        <v>0.35</v>
      </c>
      <c r="E28" s="6">
        <f t="shared" si="0"/>
        <v>3019433.0208536945</v>
      </c>
      <c r="F28" s="16"/>
      <c r="G28" s="4">
        <f t="shared" si="1"/>
        <v>5</v>
      </c>
      <c r="H28" s="5">
        <f t="shared" si="3"/>
        <v>4645281.5705441451</v>
      </c>
      <c r="I28" s="7">
        <v>0.28000000000000003</v>
      </c>
      <c r="J28" s="6">
        <f t="shared" si="2"/>
        <v>3344602.7307917844</v>
      </c>
      <c r="K28" s="16"/>
      <c r="L28" s="19"/>
      <c r="M28" s="19"/>
    </row>
    <row r="29" spans="1:13" x14ac:dyDescent="0.25">
      <c r="A29" s="16"/>
      <c r="B29" s="4">
        <v>6</v>
      </c>
      <c r="C29" s="5">
        <f t="shared" si="4"/>
        <v>4712638.1533170352</v>
      </c>
      <c r="D29" s="7">
        <v>0.35</v>
      </c>
      <c r="E29" s="6">
        <f t="shared" si="0"/>
        <v>3063214.7996560731</v>
      </c>
      <c r="F29" s="16"/>
      <c r="G29" s="4">
        <f t="shared" si="1"/>
        <v>6</v>
      </c>
      <c r="H29" s="5">
        <f t="shared" si="3"/>
        <v>4712638.1533170352</v>
      </c>
      <c r="I29" s="7">
        <v>0.28000000000000003</v>
      </c>
      <c r="J29" s="6">
        <f t="shared" si="2"/>
        <v>3393099.4703882653</v>
      </c>
      <c r="K29" s="16"/>
      <c r="L29" s="19"/>
      <c r="M29" s="19"/>
    </row>
    <row r="30" spans="1:13" x14ac:dyDescent="0.25">
      <c r="A30" s="16"/>
      <c r="B30" s="4">
        <v>7</v>
      </c>
      <c r="C30" s="5">
        <f t="shared" si="4"/>
        <v>4780971.4065401321</v>
      </c>
      <c r="D30" s="7">
        <v>0.35</v>
      </c>
      <c r="E30" s="6">
        <f t="shared" si="0"/>
        <v>3107631.4142510858</v>
      </c>
      <c r="F30" s="16"/>
      <c r="G30" s="4">
        <f t="shared" si="1"/>
        <v>7</v>
      </c>
      <c r="H30" s="5">
        <f t="shared" si="3"/>
        <v>4780971.4065401321</v>
      </c>
      <c r="I30" s="7">
        <v>0.28000000000000003</v>
      </c>
      <c r="J30" s="6">
        <f t="shared" si="2"/>
        <v>3442299.4127088948</v>
      </c>
      <c r="K30" s="16"/>
      <c r="L30" s="19"/>
      <c r="M30" s="19"/>
    </row>
    <row r="31" spans="1:13" x14ac:dyDescent="0.25">
      <c r="A31" s="16"/>
      <c r="B31" s="4">
        <v>8</v>
      </c>
      <c r="C31" s="5">
        <f t="shared" si="4"/>
        <v>4850295.4919349635</v>
      </c>
      <c r="D31" s="7">
        <v>0.35</v>
      </c>
      <c r="E31" s="6">
        <f t="shared" si="0"/>
        <v>3152692.0697577265</v>
      </c>
      <c r="F31" s="16"/>
      <c r="G31" s="4">
        <f t="shared" si="1"/>
        <v>8</v>
      </c>
      <c r="H31" s="5">
        <f t="shared" si="3"/>
        <v>4850295.4919349635</v>
      </c>
      <c r="I31" s="7">
        <v>0.28000000000000003</v>
      </c>
      <c r="J31" s="6">
        <f t="shared" si="2"/>
        <v>3492212.7541931737</v>
      </c>
      <c r="K31" s="16"/>
      <c r="L31" s="19"/>
      <c r="M31" s="19"/>
    </row>
    <row r="32" spans="1:13" x14ac:dyDescent="0.25">
      <c r="A32" s="16"/>
      <c r="B32" s="4">
        <v>9</v>
      </c>
      <c r="C32" s="5">
        <f t="shared" si="4"/>
        <v>4920624.7765680207</v>
      </c>
      <c r="D32" s="7">
        <v>0.3</v>
      </c>
      <c r="E32" s="6">
        <f t="shared" si="0"/>
        <v>3444437.3435976142</v>
      </c>
      <c r="F32" s="16"/>
      <c r="G32" s="4">
        <f t="shared" si="1"/>
        <v>9</v>
      </c>
      <c r="H32" s="5">
        <f t="shared" si="3"/>
        <v>4920624.7765680207</v>
      </c>
      <c r="I32" s="7">
        <v>0.28000000000000003</v>
      </c>
      <c r="J32" s="6">
        <f t="shared" si="2"/>
        <v>3542849.8391289748</v>
      </c>
      <c r="K32" s="16"/>
      <c r="L32" s="19"/>
      <c r="M32" s="19"/>
    </row>
    <row r="33" spans="1:13" x14ac:dyDescent="0.25">
      <c r="A33" s="16"/>
      <c r="B33" s="4">
        <v>10</v>
      </c>
      <c r="C33" s="5">
        <f t="shared" si="4"/>
        <v>4991973.8358282568</v>
      </c>
      <c r="D33" s="7">
        <v>0.3</v>
      </c>
      <c r="E33" s="6">
        <f t="shared" si="0"/>
        <v>3494381.6850797795</v>
      </c>
      <c r="F33" s="16"/>
      <c r="G33" s="4">
        <f t="shared" si="1"/>
        <v>10</v>
      </c>
      <c r="H33" s="5">
        <f t="shared" si="3"/>
        <v>4991973.8358282568</v>
      </c>
      <c r="I33" s="7">
        <v>0.28000000000000003</v>
      </c>
      <c r="J33" s="6">
        <f t="shared" si="2"/>
        <v>3594221.1617963449</v>
      </c>
      <c r="K33" s="16"/>
      <c r="L33" s="19"/>
      <c r="M33" s="19"/>
    </row>
    <row r="34" spans="1:13" x14ac:dyDescent="0.25">
      <c r="A34" s="16"/>
      <c r="B34" s="4">
        <v>11</v>
      </c>
      <c r="C34" s="5">
        <f t="shared" si="4"/>
        <v>5064357.4564477662</v>
      </c>
      <c r="D34" s="7">
        <v>0.3</v>
      </c>
      <c r="E34" s="6">
        <f t="shared" si="0"/>
        <v>3545050.2195134363</v>
      </c>
      <c r="F34" s="16"/>
      <c r="G34" s="4">
        <f t="shared" si="1"/>
        <v>11</v>
      </c>
      <c r="H34" s="5">
        <f t="shared" si="3"/>
        <v>5064357.4564477662</v>
      </c>
      <c r="I34" s="7">
        <v>0.28000000000000003</v>
      </c>
      <c r="J34" s="6">
        <f t="shared" si="2"/>
        <v>3646337.3686423916</v>
      </c>
      <c r="K34" s="16"/>
      <c r="L34" s="19"/>
      <c r="M34" s="19"/>
    </row>
    <row r="35" spans="1:13" x14ac:dyDescent="0.25">
      <c r="A35" s="16"/>
      <c r="B35" s="4">
        <v>12</v>
      </c>
      <c r="C35" s="5">
        <f t="shared" si="4"/>
        <v>5137790.6395662585</v>
      </c>
      <c r="D35" s="7">
        <v>0.3</v>
      </c>
      <c r="E35" s="6">
        <f t="shared" si="0"/>
        <v>3596453.4476963808</v>
      </c>
      <c r="F35" s="16"/>
      <c r="G35" s="4">
        <f t="shared" si="1"/>
        <v>12</v>
      </c>
      <c r="H35" s="5">
        <f t="shared" si="3"/>
        <v>5137790.6395662585</v>
      </c>
      <c r="I35" s="7">
        <v>0.28000000000000003</v>
      </c>
      <c r="J35" s="6">
        <f t="shared" si="2"/>
        <v>3699209.2604877059</v>
      </c>
      <c r="K35" s="16"/>
      <c r="L35" s="19"/>
      <c r="M35" s="19"/>
    </row>
    <row r="36" spans="1:13" x14ac:dyDescent="0.25">
      <c r="A36" s="16"/>
      <c r="B36" s="4">
        <v>13</v>
      </c>
      <c r="C36" s="5">
        <f t="shared" si="4"/>
        <v>5212288.6038399693</v>
      </c>
      <c r="D36" s="7">
        <v>0.25</v>
      </c>
      <c r="E36" s="6">
        <f t="shared" si="0"/>
        <v>3909216.4528799769</v>
      </c>
      <c r="F36" s="16"/>
      <c r="G36" s="4">
        <f t="shared" si="1"/>
        <v>13</v>
      </c>
      <c r="H36" s="5">
        <f t="shared" si="3"/>
        <v>5212288.6038399693</v>
      </c>
      <c r="I36" s="7">
        <v>0.28000000000000003</v>
      </c>
      <c r="J36" s="6">
        <f t="shared" si="2"/>
        <v>3752847.7947647776</v>
      </c>
      <c r="K36" s="16"/>
      <c r="L36" s="19"/>
      <c r="M36" s="19"/>
    </row>
    <row r="37" spans="1:13" x14ac:dyDescent="0.25">
      <c r="A37" s="16"/>
      <c r="B37" s="4">
        <v>14</v>
      </c>
      <c r="C37" s="5">
        <f t="shared" si="4"/>
        <v>5287866.7885956485</v>
      </c>
      <c r="D37" s="7">
        <v>0.25</v>
      </c>
      <c r="E37" s="6">
        <f t="shared" si="0"/>
        <v>3965900.0914467364</v>
      </c>
      <c r="F37" s="16"/>
      <c r="G37" s="4">
        <f t="shared" si="1"/>
        <v>14</v>
      </c>
      <c r="H37" s="5">
        <f t="shared" si="3"/>
        <v>5287866.7885956485</v>
      </c>
      <c r="I37" s="7">
        <v>0.28000000000000003</v>
      </c>
      <c r="J37" s="6">
        <f t="shared" si="2"/>
        <v>3807264.0877888668</v>
      </c>
      <c r="K37" s="16"/>
      <c r="L37" s="19"/>
      <c r="M37" s="19"/>
    </row>
    <row r="38" spans="1:13" x14ac:dyDescent="0.25">
      <c r="A38" s="16"/>
      <c r="B38" s="4">
        <v>15</v>
      </c>
      <c r="C38" s="5">
        <f t="shared" si="4"/>
        <v>5364540.8570302855</v>
      </c>
      <c r="D38" s="7">
        <v>0.25</v>
      </c>
      <c r="E38" s="6">
        <f t="shared" si="0"/>
        <v>4023405.6427727141</v>
      </c>
      <c r="F38" s="16"/>
      <c r="G38" s="4">
        <f t="shared" si="1"/>
        <v>15</v>
      </c>
      <c r="H38" s="5">
        <f t="shared" si="3"/>
        <v>5364540.8570302855</v>
      </c>
      <c r="I38" s="7">
        <v>0.28000000000000003</v>
      </c>
      <c r="J38" s="6">
        <f t="shared" si="2"/>
        <v>3862469.4170618053</v>
      </c>
      <c r="K38" s="16"/>
      <c r="L38" s="19"/>
      <c r="M38" s="19"/>
    </row>
    <row r="39" spans="1:13" x14ac:dyDescent="0.25">
      <c r="A39" s="16"/>
      <c r="B39" s="4">
        <v>16</v>
      </c>
      <c r="C39" s="5">
        <f t="shared" si="4"/>
        <v>5442326.6994572245</v>
      </c>
      <c r="D39" s="7">
        <v>0.25</v>
      </c>
      <c r="E39" s="6">
        <f t="shared" si="0"/>
        <v>4081745.0245929183</v>
      </c>
      <c r="F39" s="16"/>
      <c r="G39" s="4">
        <f t="shared" si="1"/>
        <v>16</v>
      </c>
      <c r="H39" s="5">
        <f t="shared" si="3"/>
        <v>5442326.6994572245</v>
      </c>
      <c r="I39" s="7">
        <v>0.28000000000000003</v>
      </c>
      <c r="J39" s="6">
        <f t="shared" si="2"/>
        <v>3918475.2236092016</v>
      </c>
      <c r="K39" s="16"/>
      <c r="L39" s="19"/>
      <c r="M39" s="19"/>
    </row>
    <row r="40" spans="1:13" x14ac:dyDescent="0.25">
      <c r="A40" s="16"/>
      <c r="B40" s="4">
        <v>17</v>
      </c>
      <c r="C40" s="5">
        <f t="shared" si="4"/>
        <v>5521240.4365993543</v>
      </c>
      <c r="D40" s="7">
        <v>0.2</v>
      </c>
      <c r="E40" s="6">
        <f t="shared" si="0"/>
        <v>4416992.3492794838</v>
      </c>
      <c r="F40" s="16"/>
      <c r="G40" s="4">
        <f t="shared" si="1"/>
        <v>17</v>
      </c>
      <c r="H40" s="5">
        <f t="shared" si="3"/>
        <v>5521240.4365993543</v>
      </c>
      <c r="I40" s="7">
        <v>0.28000000000000003</v>
      </c>
      <c r="J40" s="6">
        <f t="shared" si="2"/>
        <v>3975293.1143515348</v>
      </c>
      <c r="K40" s="16"/>
      <c r="L40" s="19"/>
      <c r="M40" s="19"/>
    </row>
    <row r="41" spans="1:13" x14ac:dyDescent="0.25">
      <c r="A41" s="16"/>
      <c r="B41" s="4">
        <v>18</v>
      </c>
      <c r="C41" s="5">
        <f t="shared" si="4"/>
        <v>5601298.4229300451</v>
      </c>
      <c r="D41" s="7">
        <v>0.2</v>
      </c>
      <c r="E41" s="6">
        <f t="shared" si="0"/>
        <v>4481038.738344036</v>
      </c>
      <c r="F41" s="16"/>
      <c r="G41" s="4">
        <f t="shared" si="1"/>
        <v>18</v>
      </c>
      <c r="H41" s="5">
        <f t="shared" si="3"/>
        <v>5601298.4229300451</v>
      </c>
      <c r="I41" s="7">
        <v>0.28000000000000003</v>
      </c>
      <c r="J41" s="6">
        <f t="shared" si="2"/>
        <v>4032934.8645096323</v>
      </c>
      <c r="K41" s="16"/>
      <c r="L41" s="19"/>
      <c r="M41" s="19"/>
    </row>
    <row r="42" spans="1:13" x14ac:dyDescent="0.25">
      <c r="A42" s="16"/>
      <c r="B42" s="4">
        <v>19</v>
      </c>
      <c r="C42" s="5">
        <f t="shared" si="4"/>
        <v>5682517.2500625309</v>
      </c>
      <c r="D42" s="7">
        <v>0.2</v>
      </c>
      <c r="E42" s="6">
        <f t="shared" si="0"/>
        <v>4546013.8000500249</v>
      </c>
      <c r="F42" s="16"/>
      <c r="G42" s="4">
        <f t="shared" si="1"/>
        <v>19</v>
      </c>
      <c r="H42" s="5">
        <f t="shared" si="3"/>
        <v>5682517.2500625309</v>
      </c>
      <c r="I42" s="7">
        <v>0.28000000000000003</v>
      </c>
      <c r="J42" s="6">
        <f t="shared" si="2"/>
        <v>4091412.4200450219</v>
      </c>
      <c r="K42" s="16"/>
      <c r="L42" s="19"/>
      <c r="M42" s="19"/>
    </row>
    <row r="43" spans="1:13" x14ac:dyDescent="0.25">
      <c r="A43" s="16"/>
      <c r="B43" s="4">
        <v>20</v>
      </c>
      <c r="C43" s="5">
        <f t="shared" si="4"/>
        <v>5764913.7501884373</v>
      </c>
      <c r="D43" s="7">
        <v>0.2</v>
      </c>
      <c r="E43" s="6">
        <f t="shared" si="0"/>
        <v>4611931.0001507504</v>
      </c>
      <c r="F43" s="16"/>
      <c r="G43" s="4">
        <f t="shared" si="1"/>
        <v>20</v>
      </c>
      <c r="H43" s="5">
        <f t="shared" si="3"/>
        <v>5764913.7501884373</v>
      </c>
      <c r="I43" s="7">
        <v>0.28000000000000003</v>
      </c>
      <c r="J43" s="6">
        <f t="shared" si="2"/>
        <v>4150737.9001356745</v>
      </c>
      <c r="K43" s="16"/>
      <c r="L43" s="19"/>
      <c r="M43" s="19"/>
    </row>
    <row r="44" spans="1:13" x14ac:dyDescent="0.25">
      <c r="A44" s="16"/>
      <c r="B44" s="4">
        <v>21</v>
      </c>
      <c r="C44" s="5">
        <f t="shared" si="4"/>
        <v>5848504.9995661695</v>
      </c>
      <c r="D44" s="7">
        <v>0.15</v>
      </c>
      <c r="E44" s="6">
        <f t="shared" si="0"/>
        <v>4971229.2496312438</v>
      </c>
      <c r="F44" s="16"/>
      <c r="G44" s="4">
        <f t="shared" si="1"/>
        <v>21</v>
      </c>
      <c r="H44" s="5">
        <f t="shared" si="3"/>
        <v>5848504.9995661695</v>
      </c>
      <c r="I44" s="7">
        <v>0.28000000000000003</v>
      </c>
      <c r="J44" s="6">
        <f t="shared" si="2"/>
        <v>4210923.5996876415</v>
      </c>
      <c r="K44" s="16"/>
      <c r="L44" s="19"/>
      <c r="M44" s="19"/>
    </row>
    <row r="45" spans="1:13" x14ac:dyDescent="0.25">
      <c r="A45" s="16"/>
      <c r="B45" s="4">
        <v>22</v>
      </c>
      <c r="C45" s="5">
        <f t="shared" si="4"/>
        <v>5933308.3220598791</v>
      </c>
      <c r="D45" s="7">
        <v>0.15</v>
      </c>
      <c r="E45" s="6">
        <f t="shared" si="0"/>
        <v>5043312.0737508973</v>
      </c>
      <c r="F45" s="16"/>
      <c r="G45" s="4">
        <f t="shared" si="1"/>
        <v>22</v>
      </c>
      <c r="H45" s="5">
        <f t="shared" si="3"/>
        <v>5933308.3220598791</v>
      </c>
      <c r="I45" s="7">
        <v>0.28000000000000003</v>
      </c>
      <c r="J45" s="6">
        <f t="shared" si="2"/>
        <v>4271981.991883113</v>
      </c>
      <c r="K45" s="16"/>
      <c r="L45" s="19"/>
      <c r="M45" s="19"/>
    </row>
    <row r="46" spans="1:13" x14ac:dyDescent="0.25">
      <c r="A46" s="16"/>
      <c r="B46" s="4">
        <v>23</v>
      </c>
      <c r="C46" s="5">
        <f t="shared" si="4"/>
        <v>6019341.2927297475</v>
      </c>
      <c r="D46" s="7">
        <v>0.15</v>
      </c>
      <c r="E46" s="6">
        <f t="shared" si="0"/>
        <v>5116440.0988202849</v>
      </c>
      <c r="F46" s="16"/>
      <c r="G46" s="4">
        <f t="shared" si="1"/>
        <v>23</v>
      </c>
      <c r="H46" s="5">
        <f t="shared" si="3"/>
        <v>6019341.2927297475</v>
      </c>
      <c r="I46" s="7">
        <v>0.28000000000000003</v>
      </c>
      <c r="J46" s="6">
        <f t="shared" si="2"/>
        <v>4333925.7307654181</v>
      </c>
      <c r="K46" s="16"/>
      <c r="L46" s="19"/>
      <c r="M46" s="19"/>
    </row>
    <row r="47" spans="1:13" x14ac:dyDescent="0.25">
      <c r="A47" s="16"/>
      <c r="B47" s="4">
        <v>24</v>
      </c>
      <c r="C47" s="5">
        <f t="shared" si="4"/>
        <v>6106621.7414743286</v>
      </c>
      <c r="D47" s="7">
        <v>0.15</v>
      </c>
      <c r="E47" s="6">
        <f t="shared" si="0"/>
        <v>5190628.4802531796</v>
      </c>
      <c r="F47" s="16"/>
      <c r="G47" s="4">
        <f t="shared" si="1"/>
        <v>24</v>
      </c>
      <c r="H47" s="5">
        <f t="shared" si="3"/>
        <v>6106621.7414743286</v>
      </c>
      <c r="I47" s="7">
        <v>0.28000000000000003</v>
      </c>
      <c r="J47" s="6">
        <f t="shared" si="2"/>
        <v>4396767.6538615162</v>
      </c>
      <c r="K47" s="16"/>
      <c r="L47" s="19"/>
      <c r="M47" s="19"/>
    </row>
    <row r="48" spans="1:13" x14ac:dyDescent="0.25">
      <c r="A48" s="16"/>
      <c r="B48" s="4">
        <v>25</v>
      </c>
      <c r="C48" s="5">
        <f t="shared" si="4"/>
        <v>6195167.7567257062</v>
      </c>
      <c r="D48" s="7">
        <v>0.1</v>
      </c>
      <c r="E48" s="6">
        <f t="shared" si="0"/>
        <v>5575650.9810531354</v>
      </c>
      <c r="F48" s="16"/>
      <c r="G48" s="4">
        <f t="shared" si="1"/>
        <v>25</v>
      </c>
      <c r="H48" s="5">
        <f t="shared" si="3"/>
        <v>6195167.7567257062</v>
      </c>
      <c r="I48" s="7">
        <v>0.28000000000000003</v>
      </c>
      <c r="J48" s="6">
        <f t="shared" si="2"/>
        <v>4460520.7848425079</v>
      </c>
      <c r="K48" s="16"/>
      <c r="L48" s="19"/>
      <c r="M48" s="19"/>
    </row>
    <row r="49" spans="1:13" x14ac:dyDescent="0.25">
      <c r="A49" s="16"/>
      <c r="B49" s="4">
        <v>26</v>
      </c>
      <c r="C49" s="5">
        <f t="shared" si="4"/>
        <v>6284997.6891982285</v>
      </c>
      <c r="D49" s="7">
        <v>0.1</v>
      </c>
      <c r="E49" s="6">
        <f t="shared" si="0"/>
        <v>5656497.9202784058</v>
      </c>
      <c r="F49" s="16"/>
      <c r="G49" s="4">
        <f t="shared" si="1"/>
        <v>26</v>
      </c>
      <c r="H49" s="5">
        <f t="shared" si="3"/>
        <v>6284997.6891982285</v>
      </c>
      <c r="I49" s="7">
        <v>0.28000000000000003</v>
      </c>
      <c r="J49" s="6">
        <f t="shared" si="2"/>
        <v>4525198.3362227241</v>
      </c>
      <c r="K49" s="16"/>
      <c r="L49" s="19"/>
      <c r="M49" s="19"/>
    </row>
    <row r="50" spans="1:13" x14ac:dyDescent="0.25">
      <c r="A50" s="16"/>
      <c r="B50" s="4">
        <v>27</v>
      </c>
      <c r="C50" s="5">
        <f t="shared" si="4"/>
        <v>6376130.1556916023</v>
      </c>
      <c r="D50" s="7">
        <v>0.1</v>
      </c>
      <c r="E50" s="6">
        <f t="shared" si="0"/>
        <v>5738517.1401224425</v>
      </c>
      <c r="F50" s="16"/>
      <c r="G50" s="4">
        <f t="shared" si="1"/>
        <v>27</v>
      </c>
      <c r="H50" s="5">
        <f t="shared" si="3"/>
        <v>6376130.1556916023</v>
      </c>
      <c r="I50" s="7">
        <v>0.28000000000000003</v>
      </c>
      <c r="J50" s="6">
        <f t="shared" si="2"/>
        <v>4590813.7120979531</v>
      </c>
      <c r="K50" s="16"/>
      <c r="L50" s="19"/>
      <c r="M50" s="19"/>
    </row>
    <row r="51" spans="1:13" x14ac:dyDescent="0.25">
      <c r="A51" s="16"/>
      <c r="B51" s="4">
        <v>28</v>
      </c>
      <c r="C51" s="5">
        <f t="shared" si="4"/>
        <v>6468584.0429491298</v>
      </c>
      <c r="D51" s="7">
        <v>0.1</v>
      </c>
      <c r="E51" s="6">
        <f t="shared" si="0"/>
        <v>5821725.6386542171</v>
      </c>
      <c r="F51" s="16"/>
      <c r="G51" s="4">
        <f t="shared" si="1"/>
        <v>28</v>
      </c>
      <c r="H51" s="5">
        <f t="shared" si="3"/>
        <v>6468584.0429491298</v>
      </c>
      <c r="I51" s="7">
        <v>0.28000000000000003</v>
      </c>
      <c r="J51" s="6">
        <f t="shared" si="2"/>
        <v>4657380.5109233735</v>
      </c>
      <c r="K51" s="16"/>
      <c r="L51" s="19"/>
      <c r="M51" s="19"/>
    </row>
    <row r="52" spans="1:13" x14ac:dyDescent="0.25">
      <c r="A52" s="16"/>
      <c r="B52" s="4">
        <v>29</v>
      </c>
      <c r="C52" s="5">
        <f t="shared" si="4"/>
        <v>6562378.5115718916</v>
      </c>
      <c r="D52" s="7">
        <v>0.05</v>
      </c>
      <c r="E52" s="6">
        <f t="shared" si="0"/>
        <v>6234259.5859932965</v>
      </c>
      <c r="F52" s="16"/>
      <c r="G52" s="4">
        <f t="shared" si="1"/>
        <v>29</v>
      </c>
      <c r="H52" s="5">
        <f t="shared" si="3"/>
        <v>6562378.5115718916</v>
      </c>
      <c r="I52" s="7">
        <v>0.28000000000000003</v>
      </c>
      <c r="J52" s="6">
        <f t="shared" si="2"/>
        <v>4724912.5283317622</v>
      </c>
      <c r="K52" s="16"/>
      <c r="L52" s="19"/>
      <c r="M52" s="19"/>
    </row>
    <row r="53" spans="1:13" x14ac:dyDescent="0.25">
      <c r="A53" s="16"/>
      <c r="B53" s="4">
        <v>30</v>
      </c>
      <c r="C53" s="5">
        <f t="shared" si="4"/>
        <v>6657532.9999896837</v>
      </c>
      <c r="D53" s="7">
        <v>0.05</v>
      </c>
      <c r="E53" s="6">
        <f t="shared" si="0"/>
        <v>6324656.3499901993</v>
      </c>
      <c r="F53" s="16"/>
      <c r="G53" s="4">
        <f t="shared" si="1"/>
        <v>30</v>
      </c>
      <c r="H53" s="5">
        <f t="shared" si="3"/>
        <v>6657532.9999896837</v>
      </c>
      <c r="I53" s="7">
        <v>0.28000000000000003</v>
      </c>
      <c r="J53" s="6">
        <f t="shared" si="2"/>
        <v>4793423.7599925725</v>
      </c>
      <c r="K53" s="16"/>
      <c r="L53" s="19"/>
      <c r="M53" s="19"/>
    </row>
    <row r="54" spans="1:13" x14ac:dyDescent="0.25">
      <c r="A54" s="16"/>
      <c r="B54" s="4"/>
      <c r="C54" s="5"/>
      <c r="D54" s="5"/>
      <c r="E54" s="6"/>
      <c r="F54" s="16"/>
      <c r="G54" s="4"/>
      <c r="H54" s="5"/>
      <c r="I54" s="5"/>
      <c r="J54" s="6"/>
      <c r="K54" s="16"/>
      <c r="L54" s="16"/>
    </row>
    <row r="55" spans="1:13" x14ac:dyDescent="0.25">
      <c r="A55" s="16"/>
      <c r="B55" s="8" t="s">
        <v>3</v>
      </c>
      <c r="C55" s="9"/>
      <c r="D55" s="10"/>
      <c r="E55" s="11">
        <f>SUM(E23:E53)</f>
        <v>126888420.29296106</v>
      </c>
      <c r="F55" s="16"/>
      <c r="G55" s="8" t="s">
        <v>3</v>
      </c>
      <c r="H55" s="9"/>
      <c r="I55" s="10"/>
      <c r="J55" s="11">
        <f>SUM(J23:J53)</f>
        <v>117619274.23840223</v>
      </c>
      <c r="K55" s="16"/>
      <c r="L55" s="16"/>
    </row>
    <row r="56" spans="1:13" x14ac:dyDescent="0.25">
      <c r="A56" s="16"/>
      <c r="B56" s="15"/>
      <c r="C56" s="17"/>
      <c r="D56" s="16"/>
      <c r="E56" s="16"/>
      <c r="F56" s="16"/>
      <c r="G56" s="16"/>
      <c r="H56" s="13"/>
      <c r="I56" s="13"/>
      <c r="J56" s="13"/>
      <c r="K56" s="16"/>
      <c r="L56" s="16"/>
    </row>
    <row r="57" spans="1:13" x14ac:dyDescent="0.25">
      <c r="A57" s="16"/>
      <c r="B57" s="40" t="s">
        <v>22</v>
      </c>
      <c r="C57" s="40"/>
      <c r="D57" s="40"/>
      <c r="E57" s="40"/>
      <c r="F57" s="40"/>
      <c r="G57" s="40"/>
      <c r="H57" s="40"/>
      <c r="I57" s="40"/>
      <c r="J57" s="40"/>
      <c r="K57" s="16"/>
      <c r="L57" s="16"/>
    </row>
    <row r="58" spans="1:13" ht="22.35" customHeight="1" x14ac:dyDescent="0.25">
      <c r="A58" s="16"/>
      <c r="B58" s="40" t="s">
        <v>27</v>
      </c>
      <c r="C58" s="40"/>
      <c r="D58" s="40"/>
      <c r="E58" s="40"/>
      <c r="F58" s="40"/>
      <c r="G58" s="40"/>
      <c r="H58" s="40"/>
      <c r="I58" s="40"/>
      <c r="J58" s="40"/>
      <c r="K58" s="16"/>
      <c r="L58" s="16"/>
    </row>
    <row r="59" spans="1:13" x14ac:dyDescent="0.25">
      <c r="A59" s="16"/>
      <c r="B59" s="40" t="s">
        <v>28</v>
      </c>
      <c r="C59" s="40"/>
      <c r="D59" s="40"/>
      <c r="E59" s="40"/>
      <c r="F59" s="40"/>
      <c r="G59" s="40"/>
      <c r="H59" s="40"/>
      <c r="I59" s="40"/>
      <c r="J59" s="40"/>
      <c r="K59" s="16"/>
      <c r="L59" s="16"/>
    </row>
    <row r="60" spans="1:13" x14ac:dyDescent="0.25">
      <c r="A60" s="16"/>
      <c r="C60" s="16"/>
      <c r="D60" s="16"/>
      <c r="E60" s="16"/>
      <c r="F60" s="16"/>
      <c r="G60" s="16"/>
      <c r="H60" s="13"/>
      <c r="I60" s="13"/>
      <c r="J60" s="13"/>
      <c r="K60" s="16"/>
      <c r="L60" s="16"/>
    </row>
    <row r="61" spans="1:13" x14ac:dyDescent="0.25">
      <c r="A61" s="16"/>
      <c r="C61" s="16"/>
      <c r="D61" s="16"/>
      <c r="E61" s="16"/>
      <c r="F61" s="16"/>
      <c r="G61" s="16"/>
      <c r="H61" s="13"/>
      <c r="I61" s="13"/>
      <c r="J61" s="13"/>
      <c r="K61" s="16"/>
      <c r="L61" s="16"/>
    </row>
    <row r="62" spans="1:13" x14ac:dyDescent="0.25">
      <c r="A62" s="16"/>
      <c r="B62" s="14"/>
      <c r="C62" s="16"/>
      <c r="D62" s="16"/>
      <c r="E62" s="16"/>
      <c r="F62" s="16"/>
      <c r="G62" s="16"/>
      <c r="H62" s="16"/>
      <c r="I62" s="16"/>
      <c r="J62" s="16"/>
      <c r="K62" s="16"/>
      <c r="L62" s="16"/>
    </row>
  </sheetData>
  <mergeCells count="3">
    <mergeCell ref="B57:J57"/>
    <mergeCell ref="B58:J58"/>
    <mergeCell ref="B59:J59"/>
  </mergeCells>
  <pageMargins left="0.25" right="0.25" top="0.25" bottom="0.25" header="0.3" footer="0.3"/>
  <pageSetup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Landino, Kristen</dc:creator>
  <cp:lastModifiedBy>Cyndi Nick</cp:lastModifiedBy>
  <cp:lastPrinted>2021-03-01T15:58:09Z</cp:lastPrinted>
  <dcterms:created xsi:type="dcterms:W3CDTF">2021-03-01T14:13:22Z</dcterms:created>
  <dcterms:modified xsi:type="dcterms:W3CDTF">2021-03-24T20:50:52Z</dcterms:modified>
</cp:coreProperties>
</file>